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it\sphinx\tkProg\source\electrical\"/>
    </mc:Choice>
  </mc:AlternateContent>
  <xr:revisionPtr revIDLastSave="0" documentId="13_ncr:1_{79B36F6B-D4FA-4129-8B5E-7010171663BF}" xr6:coauthVersionLast="47" xr6:coauthVersionMax="47" xr10:uidLastSave="{00000000-0000-0000-0000-000000000000}"/>
  <bookViews>
    <workbookView xWindow="7140" yWindow="1608" windowWidth="23040" windowHeight="15144" xr2:uid="{FA8E1634-DAB3-479A-9896-22ADFBC43266}"/>
  </bookViews>
  <sheets>
    <sheet name="sour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2" i="1"/>
  <c r="P3" i="1"/>
  <c r="P2" i="1"/>
  <c r="K3" i="1"/>
  <c r="K2" i="1"/>
  <c r="H3" i="1" l="1"/>
  <c r="I3" i="1" s="1"/>
  <c r="G3" i="1"/>
  <c r="G2" i="1"/>
  <c r="H2" i="1"/>
  <c r="I2" i="1" s="1"/>
</calcChain>
</file>

<file path=xl/sharedStrings.xml><?xml version="1.0" encoding="utf-8"?>
<sst xmlns="http://schemas.openxmlformats.org/spreadsheetml/2006/main" count="16" uniqueCount="16">
  <si>
    <t>T[K]</t>
    <phoneticPr fontId="18"/>
  </si>
  <si>
    <t>d_sub[mm]</t>
    <phoneticPr fontId="18"/>
  </si>
  <si>
    <t>d_film[um]</t>
    <phoneticPr fontId="18"/>
  </si>
  <si>
    <t>G_sub[S/sq]</t>
    <phoneticPr fontId="18"/>
  </si>
  <si>
    <t>RH_sub[cm3/C]</t>
    <phoneticPr fontId="18"/>
  </si>
  <si>
    <t>G_tot[S/sq]</t>
    <phoneticPr fontId="18"/>
  </si>
  <si>
    <t>G_film[S/sq]</t>
    <phoneticPr fontId="18"/>
  </si>
  <si>
    <t>I_total[A]</t>
    <phoneticPr fontId="18"/>
  </si>
  <si>
    <t>B_total[Tesla]</t>
    <phoneticPr fontId="18"/>
  </si>
  <si>
    <t>VH_total[V]</t>
    <phoneticPr fontId="18"/>
  </si>
  <si>
    <t>RH_total[cm3/C]</t>
    <phoneticPr fontId="18"/>
  </si>
  <si>
    <t>RH,sub,sheet[cm2/C]</t>
    <phoneticPr fontId="18"/>
  </si>
  <si>
    <t>mucal</t>
    <phoneticPr fontId="18"/>
  </si>
  <si>
    <t>ncal</t>
    <phoneticPr fontId="18"/>
  </si>
  <si>
    <t>ncal,sheet</t>
    <phoneticPr fontId="18"/>
  </si>
  <si>
    <t>Rhtot,sheet[cm2/C]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</si>
</sst>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E+0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0" fillId="33" borderId="0" xfId="0" applyFill="1">
      <alignment vertical="center"/>
    </xf>
    <xf numFmtId="176" fontId="0" fillId="0" borderId="0" xfId="0" applyNumberFormat="1">
      <alignment vertical="center"/>
    </xf>
    <xf numFmtId="176" fontId="0" fillId="33" borderId="0" xfId="0" applyNumberFormat="1" applyFill="1">
      <alignment vertical="center"/>
    </xf>
    <xf numFmtId="11" fontId="20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9D381-D738-47B8-9DF2-BCEFE5FF2DF5}">
  <dimension ref="A1:P7"/>
  <sheetViews>
    <sheetView tabSelected="1" workbookViewId="0">
      <selection activeCell="F13" sqref="F13"/>
    </sheetView>
  </sheetViews>
  <sheetFormatPr defaultRowHeight="18" x14ac:dyDescent="0.45"/>
  <cols>
    <col min="4" max="4" width="13" bestFit="1" customWidth="1"/>
    <col min="5" max="6" width="15.796875" customWidth="1"/>
    <col min="7" max="7" width="12.69921875" hidden="1" customWidth="1"/>
    <col min="8" max="8" width="12.296875" hidden="1" customWidth="1"/>
    <col min="9" max="9" width="12.09765625" hidden="1" customWidth="1"/>
    <col min="10" max="10" width="11.8984375" customWidth="1"/>
    <col min="11" max="11" width="14.69921875" customWidth="1"/>
    <col min="12" max="12" width="0" hidden="1" customWidth="1"/>
    <col min="13" max="13" width="14.8984375" hidden="1" customWidth="1"/>
    <col min="14" max="14" width="0" hidden="1" customWidth="1"/>
    <col min="15" max="15" width="16.5" customWidth="1"/>
    <col min="16" max="16" width="15.09765625" customWidth="1"/>
  </cols>
  <sheetData>
    <row r="1" spans="1:16" x14ac:dyDescent="0.45">
      <c r="A1" t="s">
        <v>0</v>
      </c>
      <c r="B1" s="2" t="s">
        <v>1</v>
      </c>
      <c r="C1" s="2" t="s">
        <v>2</v>
      </c>
      <c r="D1" s="2" t="s">
        <v>3</v>
      </c>
      <c r="E1" t="s">
        <v>4</v>
      </c>
      <c r="F1" s="4" t="s">
        <v>11</v>
      </c>
      <c r="G1" s="4" t="s">
        <v>12</v>
      </c>
      <c r="H1" s="4" t="s">
        <v>14</v>
      </c>
      <c r="I1" s="4" t="s">
        <v>13</v>
      </c>
      <c r="J1" s="2" t="s">
        <v>5</v>
      </c>
      <c r="K1" s="2" t="s">
        <v>6</v>
      </c>
      <c r="L1" t="s">
        <v>7</v>
      </c>
      <c r="M1" t="s">
        <v>8</v>
      </c>
      <c r="N1" t="s">
        <v>9</v>
      </c>
      <c r="O1" t="s">
        <v>10</v>
      </c>
      <c r="P1" s="3" t="s">
        <v>15</v>
      </c>
    </row>
    <row r="2" spans="1:16" x14ac:dyDescent="0.45">
      <c r="A2">
        <v>291.74000549316401</v>
      </c>
      <c r="B2" s="2">
        <v>0.38</v>
      </c>
      <c r="C2" s="2">
        <v>0.245475</v>
      </c>
      <c r="D2" s="2">
        <v>1.2187672607913311E-6</v>
      </c>
      <c r="E2" s="5">
        <v>36773580</v>
      </c>
      <c r="F2" s="6">
        <f t="shared" ref="F2:F3" si="0">E2/(B2*0.1)</f>
        <v>967725789.47368407</v>
      </c>
      <c r="G2" s="4">
        <f t="shared" ref="G2:G3" si="1">F2*D2</f>
        <v>1179.4325096339703</v>
      </c>
      <c r="H2" s="6">
        <f>1/1.602E-19/F2</f>
        <v>6450378114.6807566</v>
      </c>
      <c r="I2" s="6">
        <f t="shared" ref="I2:I3" si="2">H2/(B2*0.1)</f>
        <v>169746792491.59882</v>
      </c>
      <c r="J2" s="2">
        <v>1.05680864291926E-4</v>
      </c>
      <c r="K2" s="2">
        <f t="shared" ref="K2:K3" si="3">J2-D2</f>
        <v>1.0446209703113466E-4</v>
      </c>
      <c r="L2" s="1">
        <v>1E-4</v>
      </c>
      <c r="M2">
        <v>0.45</v>
      </c>
      <c r="N2" s="1">
        <v>5.6838080000000003E-3</v>
      </c>
      <c r="O2" s="1">
        <v>30.98199</v>
      </c>
      <c r="P2" s="7">
        <f t="shared" ref="P2:P3" si="4">O2/(C2*0.0001)</f>
        <v>1262124.045218454</v>
      </c>
    </row>
    <row r="3" spans="1:16" x14ac:dyDescent="0.45">
      <c r="A3">
        <v>180.669998168945</v>
      </c>
      <c r="B3" s="2">
        <v>0.38</v>
      </c>
      <c r="C3" s="2">
        <v>0.245475</v>
      </c>
      <c r="D3" s="2">
        <v>1.1157216448548663E-9</v>
      </c>
      <c r="E3" s="5">
        <v>554265300</v>
      </c>
      <c r="F3" s="6">
        <f t="shared" si="0"/>
        <v>14585928947.36842</v>
      </c>
      <c r="G3" s="4">
        <f t="shared" si="1"/>
        <v>16.273836636894103</v>
      </c>
      <c r="H3" s="6">
        <f t="shared" ref="H3" si="5">1/1.602E-19/F3</f>
        <v>427960212.61021024</v>
      </c>
      <c r="I3" s="6">
        <f t="shared" si="2"/>
        <v>11262110858.163425</v>
      </c>
      <c r="J3" s="2">
        <v>4.6239652721712199E-5</v>
      </c>
      <c r="K3" s="2">
        <f t="shared" si="3"/>
        <v>4.6238537000067345E-5</v>
      </c>
      <c r="L3" t="e">
        <v>#N/A</v>
      </c>
      <c r="M3">
        <v>0.45</v>
      </c>
      <c r="N3" s="1">
        <v>2.3786430000000001E-2</v>
      </c>
      <c r="O3" s="1">
        <v>154.74</v>
      </c>
      <c r="P3" s="7">
        <f t="shared" si="4"/>
        <v>6303696.9141460434</v>
      </c>
    </row>
    <row r="4" spans="1:16" x14ac:dyDescent="0.45">
      <c r="K4" s="2"/>
    </row>
    <row r="5" spans="1:16" x14ac:dyDescent="0.45">
      <c r="K5" s="2"/>
    </row>
    <row r="7" spans="1:16" x14ac:dyDescent="0.45">
      <c r="K7" s="1"/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source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yoshikawa</dc:creator>
  <cp:lastModifiedBy>利夫 神谷</cp:lastModifiedBy>
  <dcterms:created xsi:type="dcterms:W3CDTF">2026-04-30T04:57:00Z</dcterms:created>
  <dcterms:modified xsi:type="dcterms:W3CDTF">2026-05-02T02:47:51Z</dcterms:modified>
</cp:coreProperties>
</file>